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activeTab="0"/>
  </bookViews>
  <sheets>
    <sheet name="Cover crops" sheetId="1" r:id="rId1"/>
  </sheets>
  <definedNames>
    <definedName name="_xlnm.Print_Area" localSheetId="0">'Cover crops'!$A$1:$E$30,'Cover crops'!$F$1:$K$40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<sst xmlns="http://schemas.openxmlformats.org/spreadsheetml/2006/main" count="92" uniqueCount="76">
  <si>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  Seed</t>
  </si>
  <si>
    <t>Unit</t>
  </si>
  <si>
    <t>Item</t>
  </si>
  <si>
    <t>Per acre</t>
  </si>
  <si>
    <t>Costs</t>
  </si>
  <si>
    <t xml:space="preserve">  Non-machinery labor</t>
  </si>
  <si>
    <t xml:space="preserve">  Fertilizer </t>
  </si>
  <si>
    <t>Units</t>
  </si>
  <si>
    <t>Operating interest rate</t>
  </si>
  <si>
    <t xml:space="preserve">Non-machinery labor </t>
  </si>
  <si>
    <t xml:space="preserve">  Chemical application</t>
  </si>
  <si>
    <t xml:space="preserve">  Operating interest  </t>
  </si>
  <si>
    <t xml:space="preserve">  Other expenses</t>
  </si>
  <si>
    <t>Other expenses</t>
  </si>
  <si>
    <t>Government support</t>
  </si>
  <si>
    <t>Other income/benefit</t>
  </si>
  <si>
    <t>Cover Crop</t>
  </si>
  <si>
    <t>Nitrogen benefit to next crop</t>
  </si>
  <si>
    <t>Establishment</t>
  </si>
  <si>
    <t>Fertilization</t>
  </si>
  <si>
    <t>Total cost per acre</t>
  </si>
  <si>
    <t>Termination</t>
  </si>
  <si>
    <t xml:space="preserve">  Fertilizer application</t>
  </si>
  <si>
    <t xml:space="preserve">  Nitrogen benefit to next crop</t>
  </si>
  <si>
    <t xml:space="preserve">  Government support</t>
  </si>
  <si>
    <t xml:space="preserve">  Other income/benefit</t>
  </si>
  <si>
    <t xml:space="preserve">     Total income/benefits</t>
  </si>
  <si>
    <t xml:space="preserve">  Broadcast</t>
  </si>
  <si>
    <t xml:space="preserve">  Drilled</t>
  </si>
  <si>
    <t xml:space="preserve">  Crop chemicals</t>
  </si>
  <si>
    <t xml:space="preserve">     Establishment</t>
  </si>
  <si>
    <t xml:space="preserve">     Fertilization</t>
  </si>
  <si>
    <t xml:space="preserve">     Termination</t>
  </si>
  <si>
    <t xml:space="preserve">      Total costs </t>
  </si>
  <si>
    <t xml:space="preserve">      Income/Benefits over Total Costs</t>
  </si>
  <si>
    <t>Income/Benefits*</t>
  </si>
  <si>
    <t>Tillage radish</t>
  </si>
  <si>
    <t>Cereal rye</t>
  </si>
  <si>
    <t>Income/Benefits</t>
  </si>
  <si>
    <t xml:space="preserve"> no. 2012-68006-30180 from the USDA National Institute of Food and Agriculture.</t>
  </si>
  <si>
    <t xml:space="preserve">This project was supported by Agriculture and Food Research Initiative Competitive Grant </t>
  </si>
  <si>
    <t>Forage value</t>
  </si>
  <si>
    <t>lbs./acre</t>
  </si>
  <si>
    <t>* Please note that other benefits such as soil improvement, erosion protection, weed control and other</t>
  </si>
  <si>
    <t xml:space="preserve"> </t>
  </si>
  <si>
    <t xml:space="preserve"> residue benefits are not included.  These benefits are difficult to quantify or unique to each situation. </t>
  </si>
  <si>
    <t>Next crop yield impact (+/-)</t>
  </si>
  <si>
    <t xml:space="preserve">  Forage value</t>
  </si>
  <si>
    <t xml:space="preserve">  Next crop yield impact</t>
  </si>
  <si>
    <t>Cover Crops Cost-Return Budget for Missouri</t>
  </si>
  <si>
    <t>Quantity</t>
  </si>
  <si>
    <t>$/acre</t>
  </si>
  <si>
    <t>tons/acre</t>
  </si>
  <si>
    <t>bushels/acre</t>
  </si>
  <si>
    <t>Price/Unit</t>
  </si>
  <si>
    <t>Lbs.</t>
  </si>
  <si>
    <t>Price/Lb.</t>
  </si>
  <si>
    <r>
      <t xml:space="preserve">  Mechanical </t>
    </r>
    <r>
      <rPr>
        <sz val="9"/>
        <rFont val="Palatino Linotype"/>
        <family val="1"/>
      </rPr>
      <t>(rolling, mowing, etc.)</t>
    </r>
  </si>
  <si>
    <t>Cost</t>
  </si>
  <si>
    <t>Cover Crop Selection/Seeding Rate</t>
  </si>
  <si>
    <t>Other Operating Costs</t>
  </si>
  <si>
    <t>trips/acre</t>
  </si>
  <si>
    <t>oz./acre</t>
  </si>
  <si>
    <t>Nitrogen</t>
  </si>
  <si>
    <t>Glyphosate</t>
  </si>
  <si>
    <t>hrs./acre</t>
  </si>
  <si>
    <t xml:space="preserve">Inoculant </t>
  </si>
  <si>
    <t>Custom Hire / Machinery Expenses</t>
  </si>
  <si>
    <t xml:space="preserve">  Custom hire / machinery expenses</t>
  </si>
  <si>
    <t>Spreadsheet developed by: Ryan Milhollin, Joe Parcell and Ray Massey, University of Missouri</t>
  </si>
  <si>
    <t>Fertilizer (product costs only, not application costs)</t>
  </si>
  <si>
    <t>Crop chemicals (product costs only, not application costs)</t>
  </si>
  <si>
    <t>Months</t>
  </si>
  <si>
    <t>Rate</t>
  </si>
  <si>
    <t>Include fuel, lubricants, repairs, labor and overhead costs</t>
  </si>
  <si>
    <t>Updated: 4/15/2015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</si>
</sst>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i/>
      <u val="single"/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6" fontId="15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66" fontId="9" fillId="3" borderId="0" xfId="0" applyNumberFormat="1" applyFont="1" applyFill="1" applyAlignment="1" applyProtection="1">
      <alignment horizontal="right"/>
      <protection locked="0"/>
    </xf>
    <xf numFmtId="166" fontId="9" fillId="3" borderId="0" xfId="0" applyNumberFormat="1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/>
      <protection locked="0"/>
    </xf>
    <xf numFmtId="3" fontId="9" fillId="3" borderId="0" xfId="0" applyNumberFormat="1" applyFont="1" applyFill="1" applyBorder="1" applyAlignment="1" applyProtection="1">
      <alignment/>
      <protection locked="0"/>
    </xf>
    <xf numFmtId="178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76" fontId="9" fillId="3" borderId="0" xfId="0" applyNumberFormat="1" applyFont="1" applyFill="1" applyBorder="1" applyAlignment="1" applyProtection="1">
      <alignment/>
      <protection locked="0"/>
    </xf>
    <xf numFmtId="177" fontId="9" fillId="3" borderId="0" xfId="0" applyNumberFormat="1" applyFont="1" applyFill="1" applyBorder="1" applyAlignment="1" applyProtection="1">
      <alignment/>
      <protection locked="0"/>
    </xf>
    <xf numFmtId="178" fontId="9" fillId="3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6" fontId="9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2"/>
      <protection/>
    </xf>
    <xf numFmtId="0" fontId="13" fillId="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2486025</xdr:colOff>
      <xdr:row>28</xdr:row>
      <xdr:rowOff>28575</xdr:rowOff>
    </xdr:from>
    <xdr:to>
      <xdr:col>2</xdr:col>
      <xdr:colOff>209550</xdr:colOff>
      <xdr:row>29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496050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SheetLayoutView="100" workbookViewId="0" topLeftCell="A1">
      <selection activeCell="D3" sqref="D3"/>
    </sheetView>
  </sheetViews>
  <sheetFormatPr defaultColWidth="9.00390625" defaultRowHeight="12"/>
  <cols>
    <col min="1" max="1" width="3.625" style="3" customWidth="1"/>
    <col min="2" max="2" width="47.00390625" style="3" customWidth="1"/>
    <col min="3" max="3" width="19.75390625" style="3" customWidth="1"/>
    <col min="4" max="4" width="19.125" style="3" customWidth="1"/>
    <col min="5" max="5" width="3.375" style="3" customWidth="1"/>
    <col min="6" max="6" width="3.875" style="3" customWidth="1"/>
    <col min="7" max="7" width="33.00390625" style="5" customWidth="1"/>
    <col min="8" max="8" width="15.00390625" style="5" customWidth="1"/>
    <col min="9" max="9" width="17.75390625" style="5" customWidth="1"/>
    <col min="10" max="10" width="12.625" style="5" customWidth="1"/>
    <col min="11" max="11" width="19.375" style="5" customWidth="1"/>
    <col min="12" max="16384" width="9.125" style="3" customWidth="1"/>
  </cols>
  <sheetData>
    <row r="1" spans="1:7" ht="23.25" customHeight="1">
      <c r="A1" s="1"/>
      <c r="B1" s="58" t="s">
        <v>49</v>
      </c>
      <c r="C1" s="9"/>
      <c r="D1" s="9"/>
      <c r="E1" s="2"/>
      <c r="G1" s="4" t="s">
        <v>38</v>
      </c>
    </row>
    <row r="2" spans="1:11" ht="18" customHeight="1">
      <c r="A2" s="6"/>
      <c r="B2" s="12" t="s">
        <v>35</v>
      </c>
      <c r="C2" s="13"/>
      <c r="D2" s="14" t="s">
        <v>3</v>
      </c>
      <c r="E2" s="6"/>
      <c r="G2" s="7" t="s">
        <v>2</v>
      </c>
      <c r="H2" s="7" t="s">
        <v>7</v>
      </c>
      <c r="I2" s="8" t="s">
        <v>50</v>
      </c>
      <c r="J2" s="8" t="s">
        <v>54</v>
      </c>
      <c r="K2" s="22"/>
    </row>
    <row r="3" spans="1:11" ht="18" customHeight="1">
      <c r="A3" s="6"/>
      <c r="B3" s="16" t="s">
        <v>23</v>
      </c>
      <c r="C3" s="17"/>
      <c r="D3" s="18">
        <f>I3*J3</f>
        <v>0</v>
      </c>
      <c r="E3" s="10"/>
      <c r="G3" s="5" t="s">
        <v>17</v>
      </c>
      <c r="H3" s="11" t="s">
        <v>42</v>
      </c>
      <c r="I3" s="57">
        <v>0</v>
      </c>
      <c r="J3" s="46">
        <v>0.55</v>
      </c>
      <c r="K3" s="23"/>
    </row>
    <row r="4" spans="1:11" ht="18" customHeight="1">
      <c r="A4" s="6"/>
      <c r="B4" s="5" t="s">
        <v>24</v>
      </c>
      <c r="C4" s="16"/>
      <c r="D4" s="18">
        <f>J4</f>
        <v>37.5</v>
      </c>
      <c r="E4" s="10"/>
      <c r="G4" s="5" t="s">
        <v>14</v>
      </c>
      <c r="H4" s="11" t="s">
        <v>51</v>
      </c>
      <c r="J4" s="45">
        <v>37.5</v>
      </c>
      <c r="K4" s="59"/>
    </row>
    <row r="5" spans="1:11" ht="18" customHeight="1">
      <c r="A5" s="1"/>
      <c r="B5" s="5" t="s">
        <v>47</v>
      </c>
      <c r="C5" s="16"/>
      <c r="D5" s="18">
        <f>I5*J5</f>
        <v>0</v>
      </c>
      <c r="E5" s="10"/>
      <c r="G5" s="5" t="s">
        <v>41</v>
      </c>
      <c r="H5" s="11" t="s">
        <v>52</v>
      </c>
      <c r="I5" s="57">
        <v>0</v>
      </c>
      <c r="J5" s="45">
        <v>0</v>
      </c>
      <c r="K5" s="59"/>
    </row>
    <row r="6" spans="1:11" ht="18" customHeight="1">
      <c r="A6" s="1"/>
      <c r="B6" s="5" t="s">
        <v>48</v>
      </c>
      <c r="C6" s="16"/>
      <c r="D6" s="18">
        <f>I6*J6</f>
        <v>0</v>
      </c>
      <c r="E6" s="9"/>
      <c r="G6" s="5" t="s">
        <v>46</v>
      </c>
      <c r="H6" s="11" t="s">
        <v>53</v>
      </c>
      <c r="I6" s="57">
        <v>0</v>
      </c>
      <c r="J6" s="45">
        <v>0</v>
      </c>
      <c r="K6" s="59"/>
    </row>
    <row r="7" spans="1:11" ht="18">
      <c r="A7" s="1"/>
      <c r="B7" s="5" t="s">
        <v>25</v>
      </c>
      <c r="C7" s="16"/>
      <c r="D7" s="18">
        <f>J7</f>
        <v>0</v>
      </c>
      <c r="E7" s="9"/>
      <c r="G7" s="5" t="s">
        <v>15</v>
      </c>
      <c r="H7" s="11" t="s">
        <v>51</v>
      </c>
      <c r="J7" s="46">
        <v>0</v>
      </c>
      <c r="K7" s="59"/>
    </row>
    <row r="8" spans="1:9" ht="18">
      <c r="A8" s="1"/>
      <c r="B8" s="20" t="s">
        <v>26</v>
      </c>
      <c r="C8" s="20"/>
      <c r="D8" s="18">
        <f>SUM(D3:D7)</f>
        <v>37.5</v>
      </c>
      <c r="E8" s="9"/>
      <c r="G8" s="4"/>
      <c r="H8" s="19"/>
      <c r="I8" s="15"/>
    </row>
    <row r="9" spans="1:7" ht="18">
      <c r="A9" s="1"/>
      <c r="B9" s="16"/>
      <c r="C9" s="16"/>
      <c r="D9" s="9"/>
      <c r="E9" s="9"/>
      <c r="G9" s="4" t="s">
        <v>59</v>
      </c>
    </row>
    <row r="10" spans="1:11" ht="18">
      <c r="A10" s="1"/>
      <c r="B10" s="12" t="s">
        <v>4</v>
      </c>
      <c r="C10" s="13"/>
      <c r="D10" s="14" t="s">
        <v>3</v>
      </c>
      <c r="E10" s="9"/>
      <c r="G10" s="21" t="s">
        <v>16</v>
      </c>
      <c r="H10" s="8" t="s">
        <v>55</v>
      </c>
      <c r="I10" s="8" t="s">
        <v>56</v>
      </c>
      <c r="J10" s="8" t="s">
        <v>58</v>
      </c>
      <c r="K10" s="3"/>
    </row>
    <row r="11" spans="1:11" ht="18">
      <c r="A11" s="1"/>
      <c r="B11" s="16" t="s">
        <v>0</v>
      </c>
      <c r="C11" s="16"/>
      <c r="D11" s="18">
        <f>J15</f>
        <v>23.349999999999998</v>
      </c>
      <c r="E11" s="9"/>
      <c r="G11" s="47" t="s">
        <v>36</v>
      </c>
      <c r="H11" s="48">
        <v>2</v>
      </c>
      <c r="I11" s="49">
        <v>3.35</v>
      </c>
      <c r="J11" s="60">
        <f>H11*I11</f>
        <v>6.7</v>
      </c>
      <c r="K11" s="3"/>
    </row>
    <row r="12" spans="1:11" ht="18">
      <c r="A12" s="1"/>
      <c r="B12" s="16" t="s">
        <v>6</v>
      </c>
      <c r="C12" s="16"/>
      <c r="D12" s="18">
        <f>I19*J19</f>
        <v>0</v>
      </c>
      <c r="E12" s="9"/>
      <c r="G12" s="47" t="s">
        <v>37</v>
      </c>
      <c r="H12" s="48">
        <v>45</v>
      </c>
      <c r="I12" s="49">
        <v>0.37</v>
      </c>
      <c r="J12" s="60">
        <f>H12*I12</f>
        <v>16.65</v>
      </c>
      <c r="K12" s="3"/>
    </row>
    <row r="13" spans="1:11" ht="18">
      <c r="A13" s="1"/>
      <c r="B13" s="16" t="s">
        <v>29</v>
      </c>
      <c r="C13" s="16"/>
      <c r="D13" s="18"/>
      <c r="E13" s="9"/>
      <c r="G13" s="47"/>
      <c r="H13" s="48">
        <v>0</v>
      </c>
      <c r="I13" s="49">
        <v>3.35</v>
      </c>
      <c r="J13" s="60">
        <f>H13*I13</f>
        <v>0</v>
      </c>
      <c r="K13" s="3"/>
    </row>
    <row r="14" spans="1:11" ht="18">
      <c r="A14" s="1"/>
      <c r="B14" s="66" t="str">
        <f>G21</f>
        <v>Glyphosate</v>
      </c>
      <c r="C14" s="18"/>
      <c r="D14" s="18">
        <f>I21*J21</f>
        <v>4.16</v>
      </c>
      <c r="E14" s="9"/>
      <c r="G14" s="47"/>
      <c r="H14" s="48">
        <v>0</v>
      </c>
      <c r="I14" s="49">
        <v>0</v>
      </c>
      <c r="J14" s="60">
        <f>H14*I14</f>
        <v>0</v>
      </c>
      <c r="K14" s="3"/>
    </row>
    <row r="15" spans="1:11" ht="18">
      <c r="A15" s="1"/>
      <c r="B15" s="66" t="str">
        <f>G22</f>
        <v>Inoculant </v>
      </c>
      <c r="C15" s="18"/>
      <c r="D15" s="18">
        <f>I22*J22</f>
        <v>0</v>
      </c>
      <c r="E15" s="9"/>
      <c r="H15" s="25"/>
      <c r="I15" s="25" t="s">
        <v>20</v>
      </c>
      <c r="J15" s="24">
        <f>H11*I11+H12*I12+H13*I13+H14*I14</f>
        <v>23.349999999999998</v>
      </c>
      <c r="K15" s="3"/>
    </row>
    <row r="16" spans="1:11" ht="18">
      <c r="A16" s="1"/>
      <c r="B16" s="9" t="s">
        <v>5</v>
      </c>
      <c r="C16" s="9"/>
      <c r="D16" s="18">
        <f>I24*J24</f>
        <v>0</v>
      </c>
      <c r="E16" s="9"/>
      <c r="G16" s="4" t="s">
        <v>60</v>
      </c>
      <c r="K16" s="3"/>
    </row>
    <row r="17" spans="1:11" ht="18">
      <c r="A17" s="1"/>
      <c r="B17" s="16" t="s">
        <v>68</v>
      </c>
      <c r="C17" s="16"/>
      <c r="D17" s="18"/>
      <c r="E17" s="9"/>
      <c r="G17" s="21" t="s">
        <v>2</v>
      </c>
      <c r="H17" s="8" t="s">
        <v>1</v>
      </c>
      <c r="I17" s="8" t="s">
        <v>50</v>
      </c>
      <c r="J17" s="8" t="s">
        <v>54</v>
      </c>
      <c r="K17" s="3"/>
    </row>
    <row r="18" spans="1:11" ht="18">
      <c r="A18" s="1"/>
      <c r="B18" s="16" t="s">
        <v>30</v>
      </c>
      <c r="C18" s="18"/>
      <c r="D18" s="26">
        <f>I34*J34+I35*J35</f>
        <v>12.45</v>
      </c>
      <c r="E18" s="9"/>
      <c r="G18" s="61" t="s">
        <v>70</v>
      </c>
      <c r="H18" s="29"/>
      <c r="I18" s="28"/>
      <c r="J18" s="9"/>
      <c r="K18" s="3"/>
    </row>
    <row r="19" spans="1:11" ht="18">
      <c r="A19" s="1"/>
      <c r="B19" s="16" t="s">
        <v>31</v>
      </c>
      <c r="C19" s="18"/>
      <c r="D19" s="26">
        <f>I37*J37</f>
        <v>0</v>
      </c>
      <c r="E19" s="9"/>
      <c r="G19" s="9" t="s">
        <v>63</v>
      </c>
      <c r="H19" s="29" t="s">
        <v>42</v>
      </c>
      <c r="I19" s="48">
        <v>0</v>
      </c>
      <c r="J19" s="50">
        <v>0.55</v>
      </c>
      <c r="K19" s="3"/>
    </row>
    <row r="20" spans="1:11" ht="18">
      <c r="A20" s="1"/>
      <c r="B20" s="16" t="s">
        <v>32</v>
      </c>
      <c r="C20" s="18"/>
      <c r="D20" s="26">
        <f>I39*J39+I40*J40</f>
        <v>0</v>
      </c>
      <c r="E20" s="9"/>
      <c r="G20" s="61" t="s">
        <v>71</v>
      </c>
      <c r="H20" s="29"/>
      <c r="I20" s="9"/>
      <c r="J20" s="9"/>
      <c r="K20" s="11"/>
    </row>
    <row r="21" spans="1:10" ht="18">
      <c r="A21" s="1"/>
      <c r="B21" s="9" t="s">
        <v>12</v>
      </c>
      <c r="C21" s="9"/>
      <c r="D21" s="18">
        <f>J25</f>
        <v>0</v>
      </c>
      <c r="E21" s="9"/>
      <c r="G21" s="51" t="s">
        <v>64</v>
      </c>
      <c r="H21" s="67" t="s">
        <v>62</v>
      </c>
      <c r="I21" s="51">
        <v>32</v>
      </c>
      <c r="J21" s="54">
        <v>0.13</v>
      </c>
    </row>
    <row r="22" spans="1:12" ht="18">
      <c r="A22" s="1"/>
      <c r="B22" s="16" t="s">
        <v>11</v>
      </c>
      <c r="C22" s="16"/>
      <c r="D22" s="18">
        <f>SUM(D11:D21)*J28*I28/12</f>
        <v>0.5993999999999999</v>
      </c>
      <c r="E22" s="9"/>
      <c r="G22" s="51" t="s">
        <v>66</v>
      </c>
      <c r="H22" s="67" t="s">
        <v>42</v>
      </c>
      <c r="I22" s="52">
        <v>0</v>
      </c>
      <c r="J22" s="54">
        <f>5.95/100</f>
        <v>0.059500000000000004</v>
      </c>
      <c r="L22" s="22"/>
    </row>
    <row r="23" spans="1:12" ht="18">
      <c r="A23" s="1"/>
      <c r="B23" s="20" t="s">
        <v>33</v>
      </c>
      <c r="C23" s="20"/>
      <c r="D23" s="18">
        <f>SUM(D11:D22)</f>
        <v>40.5594</v>
      </c>
      <c r="E23" s="9"/>
      <c r="G23" s="16"/>
      <c r="H23" s="23"/>
      <c r="I23" s="62"/>
      <c r="J23" s="63"/>
      <c r="L23" s="23"/>
    </row>
    <row r="24" spans="1:12" ht="18">
      <c r="A24" s="1"/>
      <c r="B24" s="20"/>
      <c r="C24" s="20"/>
      <c r="D24" s="18"/>
      <c r="E24" s="9"/>
      <c r="G24" s="9" t="s">
        <v>9</v>
      </c>
      <c r="H24" s="11" t="s">
        <v>65</v>
      </c>
      <c r="I24" s="53">
        <v>0</v>
      </c>
      <c r="J24" s="54">
        <v>12</v>
      </c>
      <c r="L24" s="23"/>
    </row>
    <row r="25" spans="1:12" ht="18">
      <c r="A25" s="1"/>
      <c r="B25" s="20" t="s">
        <v>34</v>
      </c>
      <c r="C25" s="20"/>
      <c r="D25" s="18">
        <f>D8-D23</f>
        <v>-3.0593999999999966</v>
      </c>
      <c r="G25" s="9" t="s">
        <v>13</v>
      </c>
      <c r="H25" s="23" t="s">
        <v>51</v>
      </c>
      <c r="J25" s="54">
        <v>0</v>
      </c>
      <c r="L25" s="64"/>
    </row>
    <row r="26" spans="1:12" ht="18">
      <c r="A26" s="1"/>
      <c r="B26" s="30"/>
      <c r="C26" s="30"/>
      <c r="D26" s="31"/>
      <c r="E26" s="9"/>
      <c r="G26" s="9"/>
      <c r="H26" s="23"/>
      <c r="J26" s="63"/>
      <c r="L26" s="23"/>
    </row>
    <row r="27" spans="1:12" ht="18">
      <c r="A27" s="1"/>
      <c r="B27" s="34" t="s">
        <v>43</v>
      </c>
      <c r="C27" s="35"/>
      <c r="D27" s="36"/>
      <c r="E27" s="9"/>
      <c r="G27" s="9"/>
      <c r="H27" s="23"/>
      <c r="I27" s="8" t="s">
        <v>72</v>
      </c>
      <c r="J27" s="8" t="s">
        <v>73</v>
      </c>
      <c r="L27" s="23"/>
    </row>
    <row r="28" spans="1:12" ht="18">
      <c r="A28" s="1"/>
      <c r="B28" s="34" t="s">
        <v>45</v>
      </c>
      <c r="C28" s="35"/>
      <c r="D28" s="36"/>
      <c r="E28" s="9"/>
      <c r="F28" s="32"/>
      <c r="G28" s="9" t="s">
        <v>8</v>
      </c>
      <c r="H28" s="29"/>
      <c r="I28" s="53">
        <v>3</v>
      </c>
      <c r="J28" s="55">
        <v>0.06</v>
      </c>
      <c r="L28" s="23"/>
    </row>
    <row r="29" spans="1:12" ht="18">
      <c r="A29" s="1"/>
      <c r="B29" s="34" t="s">
        <v>44</v>
      </c>
      <c r="C29" s="35"/>
      <c r="D29" s="36"/>
      <c r="E29" s="9"/>
      <c r="G29" s="27"/>
      <c r="H29" s="27"/>
      <c r="I29" s="37"/>
      <c r="J29" s="38"/>
      <c r="L29" s="23"/>
    </row>
    <row r="30" spans="1:12" ht="18">
      <c r="A30" s="1"/>
      <c r="B30" s="1"/>
      <c r="C30" s="1"/>
      <c r="D30" s="1"/>
      <c r="E30" s="9"/>
      <c r="G30" s="27" t="s">
        <v>67</v>
      </c>
      <c r="H30" s="27"/>
      <c r="I30" s="37"/>
      <c r="J30" s="38"/>
      <c r="L30" s="23"/>
    </row>
    <row r="31" spans="1:12" ht="18">
      <c r="A31" s="1"/>
      <c r="B31" s="42" t="s">
        <v>69</v>
      </c>
      <c r="E31" s="9"/>
      <c r="G31" s="65" t="s">
        <v>74</v>
      </c>
      <c r="H31" s="37"/>
      <c r="I31" s="39"/>
      <c r="L31" s="33"/>
    </row>
    <row r="32" spans="1:12" ht="18">
      <c r="A32" s="1"/>
      <c r="B32" s="42" t="s">
        <v>75</v>
      </c>
      <c r="E32" s="9"/>
      <c r="G32" s="21" t="s">
        <v>2</v>
      </c>
      <c r="H32" s="8" t="s">
        <v>1</v>
      </c>
      <c r="I32" s="8" t="s">
        <v>50</v>
      </c>
      <c r="J32" s="8" t="s">
        <v>54</v>
      </c>
      <c r="L32" s="64"/>
    </row>
    <row r="33" spans="1:12" ht="18">
      <c r="A33" s="1"/>
      <c r="B33" s="42" t="s">
        <v>40</v>
      </c>
      <c r="E33" s="9"/>
      <c r="G33" s="40" t="s">
        <v>18</v>
      </c>
      <c r="H33" s="38"/>
      <c r="I33" s="37"/>
      <c r="J33" s="16"/>
      <c r="K33" s="33"/>
      <c r="L33" s="38"/>
    </row>
    <row r="34" spans="1:11" ht="18">
      <c r="A34" s="1"/>
      <c r="B34" s="42" t="s">
        <v>39</v>
      </c>
      <c r="E34" s="9"/>
      <c r="G34" s="51" t="s">
        <v>28</v>
      </c>
      <c r="H34" s="23" t="s">
        <v>61</v>
      </c>
      <c r="I34" s="56">
        <v>0</v>
      </c>
      <c r="J34" s="54">
        <v>16.75</v>
      </c>
      <c r="K34" s="33"/>
    </row>
    <row r="35" spans="1:10" ht="18">
      <c r="A35" s="1"/>
      <c r="E35" s="9"/>
      <c r="G35" s="51" t="s">
        <v>27</v>
      </c>
      <c r="H35" s="23" t="s">
        <v>61</v>
      </c>
      <c r="I35" s="56">
        <v>1</v>
      </c>
      <c r="J35" s="54">
        <v>12.45</v>
      </c>
    </row>
    <row r="36" spans="1:11" ht="18">
      <c r="A36" s="1"/>
      <c r="E36" s="9"/>
      <c r="G36" s="40" t="s">
        <v>19</v>
      </c>
      <c r="H36" s="23"/>
      <c r="I36" s="41"/>
      <c r="J36" s="37"/>
      <c r="K36" s="3"/>
    </row>
    <row r="37" spans="1:11" ht="18">
      <c r="A37" s="1"/>
      <c r="E37" s="9"/>
      <c r="G37" s="51" t="s">
        <v>22</v>
      </c>
      <c r="H37" s="23" t="s">
        <v>61</v>
      </c>
      <c r="I37" s="56">
        <v>0</v>
      </c>
      <c r="J37" s="54">
        <v>5.34</v>
      </c>
      <c r="K37" s="3"/>
    </row>
    <row r="38" spans="1:11" ht="18">
      <c r="A38" s="1"/>
      <c r="E38" s="9"/>
      <c r="G38" s="40" t="s">
        <v>21</v>
      </c>
      <c r="H38" s="23"/>
      <c r="I38" s="41"/>
      <c r="J38" s="37"/>
      <c r="K38" s="3"/>
    </row>
    <row r="39" spans="1:11" ht="18">
      <c r="A39" s="1"/>
      <c r="E39" s="9"/>
      <c r="G39" s="51" t="s">
        <v>10</v>
      </c>
      <c r="H39" s="23" t="s">
        <v>61</v>
      </c>
      <c r="I39" s="56">
        <v>0</v>
      </c>
      <c r="J39" s="54">
        <v>5.98</v>
      </c>
      <c r="K39" s="3"/>
    </row>
    <row r="40" spans="1:11" ht="18">
      <c r="A40" s="1"/>
      <c r="E40" s="9"/>
      <c r="G40" s="51" t="s">
        <v>57</v>
      </c>
      <c r="H40" s="23" t="s">
        <v>61</v>
      </c>
      <c r="I40" s="56">
        <v>0</v>
      </c>
      <c r="J40" s="54">
        <v>5</v>
      </c>
      <c r="K40" s="3"/>
    </row>
    <row r="41" spans="1:11" ht="18">
      <c r="A41" s="1"/>
      <c r="E41" s="9"/>
      <c r="G41" s="33"/>
      <c r="H41" s="33"/>
      <c r="I41" s="33"/>
      <c r="J41" s="33"/>
      <c r="K41" s="3"/>
    </row>
    <row r="42" spans="1:11" ht="18">
      <c r="A42" s="1"/>
      <c r="E42" s="9"/>
      <c r="K42" s="3"/>
    </row>
    <row r="43" spans="5:11" ht="18">
      <c r="E43" s="1"/>
      <c r="K43" s="3"/>
    </row>
    <row r="44" spans="5:11" ht="18">
      <c r="E44" s="1"/>
      <c r="K44" s="3"/>
    </row>
    <row r="45" spans="5:11" ht="18">
      <c r="E45" s="1"/>
      <c r="K45" s="38"/>
    </row>
    <row r="48" ht="18">
      <c r="H48" s="43"/>
    </row>
    <row r="49" ht="18">
      <c r="H49" s="44"/>
    </row>
  </sheetData>
  <sheetProtection sheet="1"/>
  <printOptions/>
  <pageMargins left="0.7" right="0.7" top="0.75" bottom="0.75" header="0.3" footer="0.3"/>
  <pageSetup horizontalDpi="600" verticalDpi="600" orientation="portrait" scale="94" r:id="rId2"/>
  <colBreaks count="1" manualBreakCount="1">
    <brk id="5" max="65535" man="1"/>
  </colBreaks>
  <ignoredErrors>
    <ignoredError sqref="D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McClure, Hannah S</cp:lastModifiedBy>
  <cp:lastPrinted>2014-01-10T20:11:29Z</cp:lastPrinted>
  <dcterms:created xsi:type="dcterms:W3CDTF">2001-02-15T18:40:16Z</dcterms:created>
  <dcterms:modified xsi:type="dcterms:W3CDTF">2015-04-15T18:27:27Z</dcterms:modified>
  <cp:category/>
  <cp:version/>
  <cp:contentType/>
  <cp:contentStatus/>
</cp:coreProperties>
</file>